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<sst xmlns="http://schemas.openxmlformats.org/spreadsheetml/2006/main" count="260" uniqueCount="104">
  <si>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</si>
  <si>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</si>
  <si>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</si>
  <si>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</si>
  <si>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</si>
  <si>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</si>
  <si>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</si>
  <si>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</si>
  <si>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</si>
  <si>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</si>
  <si>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</si>
  <si>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</si>
  <si>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</si>
  <si>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</si>
  <si>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</si>
  <si>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</si>
  <si>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</si>
  <si>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</si>
  <si>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</si>
  <si>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</si>
  <si>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</si>
  <si>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</si>
  <si>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</si>
  <si>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</si>
  <si>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</si>
  <si>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</si>
  <si>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</si>
  <si>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</si>
  <si>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</si>
  <si>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</si>
  <si>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</si>
  <si>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</si>
  <si>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</si>
  <si>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</si>
  <si>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</si>
  <si>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</si>
  <si>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</si>
  <si>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</si>
  <si>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</si>
  <si>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</si>
  <si>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</si>
  <si>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</si>
  <si>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</si>
  <si>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</si>
  <si>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</si>
  <si>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</si>
  <si>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</si>
  <si>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</si>
  <si>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</si>
  <si>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</si>
  <si>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</si>
  <si>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</si>
  <si>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</si>
  <si>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</si>
  <si>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</si>
  <si>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</si>
  <si>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</si>
  <si>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</si>
  <si>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</si>
  <si>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</si>
  <si>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</si>
  <si>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</si>
  <si>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</si>
  <si>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</si>
  <si>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</si>
  <si>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</si>
  <si>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</si>
  <si>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</si>
  <si>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</si>
  <si>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</si>
  <si>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</si>
  <si>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</si>
  <si>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</si>
  <si>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</si>
  <si>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</si>
  <si>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</si>
  <si>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</si>
  <si>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</si>
  <si>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</si>
  <si>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</si>
  <si>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</si>
  <si>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</si>
  <si>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</si>
  <si>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</si>
  <si>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</si>
  <si>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</si>
  <si>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</si>
  <si>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</si>
  <si>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</si>
  <si>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</si>
  <si>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</si>
  <si>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</si>
  <si>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</si>
  <si>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</si>
  <si>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</si>
  <si>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</si>
  <si>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</si>
  <si>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</si>
  <si>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</si>
  <si>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10.06.2019</t>
  </si>
  <si>
    <r>
      <t xml:space="preserve">станом на 10.06.2019р.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</si>
  <si>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</si>
  <si>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</si>
  <si>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10.06.2019р.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</si>
</sst>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0"/>
        <c:lblOffset val="100"/>
        <c:tickLblSkip val="1"/>
        <c:noMultiLvlLbl val="0"/>
      </c:catAx>
      <c:valAx>
        <c:axId val="427012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 val="autoZero"/>
        <c:auto val="0"/>
        <c:lblOffset val="100"/>
        <c:tickLblSkip val="1"/>
        <c:noMultiLvlLbl val="0"/>
      </c:catAx>
      <c:valAx>
        <c:axId val="3624846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668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0"/>
        <c:lblOffset val="100"/>
        <c:tickLblSkip val="1"/>
        <c:noMultiLvlLbl val="0"/>
      </c:catAx>
      <c:valAx>
        <c:axId val="5044468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auto val="0"/>
        <c:lblOffset val="100"/>
        <c:tickLblSkip val="1"/>
        <c:noMultiLvlLbl val="0"/>
      </c:catAx>
      <c:valAx>
        <c:axId val="59487655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48982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5626848"/>
        <c:axId val="53770721"/>
      </c:lineChart>
      <c:dateAx>
        <c:axId val="65626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77072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2684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14174442"/>
        <c:axId val="60461115"/>
      </c:lineChart>
      <c:dateAx>
        <c:axId val="14174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11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46111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17444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279124"/>
        <c:axId val="65512117"/>
      </c:bar3D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7912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738142"/>
        <c:axId val="4881231"/>
      </c:bar3D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816 715,8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- 113 365,2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- 123 985,9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368367.63</v>
          </cell>
          <cell r="K6">
            <v>37600868.36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368.36763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37600.86836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100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7905.253999999999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7905.3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7905.3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7905.3</v>
      </c>
      <c r="R7" s="71">
        <v>0</v>
      </c>
      <c r="S7" s="72">
        <v>0</v>
      </c>
      <c r="T7" s="73">
        <v>401.7</v>
      </c>
      <c r="U7" s="127">
        <v>0</v>
      </c>
      <c r="V7" s="128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57.14000000000013</v>
      </c>
      <c r="N8" s="65">
        <v>17777.14</v>
      </c>
      <c r="O8" s="65">
        <v>16800</v>
      </c>
      <c r="P8" s="3">
        <f t="shared" si="1"/>
        <v>1.0581630952380952</v>
      </c>
      <c r="Q8" s="2">
        <v>7905.3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43626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6500</v>
      </c>
      <c r="P9" s="3">
        <f t="shared" si="1"/>
        <v>0</v>
      </c>
      <c r="Q9" s="2">
        <v>7905.3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43627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5500</v>
      </c>
      <c r="P10" s="3">
        <f t="shared" si="1"/>
        <v>0</v>
      </c>
      <c r="Q10" s="2">
        <v>7905.3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43628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7905.3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43629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6900</v>
      </c>
      <c r="P12" s="3">
        <f t="shared" si="1"/>
        <v>0</v>
      </c>
      <c r="Q12" s="2">
        <v>7905.3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7905.3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7905.3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7905.3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7905.3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7905.3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7905.3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7905.3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7905.3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7905.3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32395.699999999997</v>
      </c>
      <c r="C22" s="85">
        <f t="shared" si="4"/>
        <v>1065.7</v>
      </c>
      <c r="D22" s="107">
        <f t="shared" si="4"/>
        <v>115.69999999999999</v>
      </c>
      <c r="E22" s="107">
        <f t="shared" si="4"/>
        <v>950</v>
      </c>
      <c r="F22" s="85">
        <f t="shared" si="4"/>
        <v>194.95000000000002</v>
      </c>
      <c r="G22" s="85">
        <f t="shared" si="4"/>
        <v>751.4000000000001</v>
      </c>
      <c r="H22" s="85">
        <f t="shared" si="4"/>
        <v>2582.5</v>
      </c>
      <c r="I22" s="85">
        <f t="shared" si="4"/>
        <v>345.2</v>
      </c>
      <c r="J22" s="85">
        <f t="shared" si="4"/>
        <v>331.45</v>
      </c>
      <c r="K22" s="85">
        <f t="shared" si="4"/>
        <v>694.6</v>
      </c>
      <c r="L22" s="85">
        <f t="shared" si="4"/>
        <v>1046.2</v>
      </c>
      <c r="M22" s="84">
        <f t="shared" si="4"/>
        <v>118.57000000000001</v>
      </c>
      <c r="N22" s="84">
        <f t="shared" si="4"/>
        <v>39526.27</v>
      </c>
      <c r="O22" s="84">
        <f t="shared" si="4"/>
        <v>152910</v>
      </c>
      <c r="P22" s="86">
        <f>N22/O22</f>
        <v>0.2584936890981623</v>
      </c>
      <c r="Q22" s="2"/>
      <c r="R22" s="75">
        <f>SUM(R4:R21)</f>
        <v>0</v>
      </c>
      <c r="S22" s="75">
        <f>SUM(S4:S21)</f>
        <v>0</v>
      </c>
      <c r="T22" s="75">
        <f>SUM(T4:T21)</f>
        <v>440</v>
      </c>
      <c r="U22" s="139">
        <f>SUM(U4:U21)</f>
        <v>0</v>
      </c>
      <c r="V22" s="140"/>
      <c r="W22" s="75">
        <f>R22+S22+U22+T22+V22</f>
        <v>440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43626</v>
      </c>
      <c r="S27" s="143">
        <v>368.36763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43626</v>
      </c>
      <c r="S37" s="131">
        <v>37600.86836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2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37600.86836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3323.31</v>
      </c>
      <c r="H29" s="45">
        <v>12</v>
      </c>
      <c r="I29" s="45">
        <v>5</v>
      </c>
      <c r="J29" s="45"/>
      <c r="K29" s="45"/>
      <c r="L29" s="59">
        <f>H29+F29+D29+J29+B29</f>
        <v>35565</v>
      </c>
      <c r="M29" s="46">
        <f>C29+E29+G29+I29</f>
        <v>3499.9</v>
      </c>
      <c r="N29" s="47">
        <f>M29-L29</f>
        <v>-32065.1</v>
      </c>
      <c r="O29" s="152">
        <f>червень!S27</f>
        <v>368.36763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492039.43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73922.78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156842.49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15798.79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52506.44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15858.739999999889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816715.7499999999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3323.31</v>
      </c>
    </row>
    <row r="61" spans="1:3" ht="25.5">
      <c r="A61" s="76" t="s">
        <v>55</v>
      </c>
      <c r="B61" s="9">
        <f>H29</f>
        <v>12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2019-06-10T09:48:43Z</dcterms:modified>
  <cp:category/>
  <cp:version/>
  <cp:contentType/>
  <cp:contentStatus/>
</cp:coreProperties>
</file>